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E7" i="1" l="1"/>
  <c r="E36" i="1"/>
  <c r="E33" i="1" l="1"/>
  <c r="D47" i="1" l="1"/>
  <c r="G49" i="1"/>
  <c r="G28" i="1" l="1"/>
  <c r="D8" i="1"/>
  <c r="E47" i="1" l="1"/>
  <c r="G51" i="1" l="1"/>
  <c r="G44" i="1"/>
  <c r="E43" i="1"/>
  <c r="D43" i="1"/>
  <c r="G30" i="1"/>
  <c r="E29" i="1"/>
  <c r="D29" i="1"/>
  <c r="E19" i="1" l="1"/>
  <c r="D19" i="1"/>
  <c r="E8" i="1" l="1"/>
  <c r="D36" i="1" l="1"/>
  <c r="G36" i="1" s="1"/>
  <c r="G38" i="1"/>
  <c r="E15" i="1"/>
  <c r="D15" i="1"/>
  <c r="G15" i="1" l="1"/>
  <c r="G10" i="1"/>
  <c r="E54" i="1" l="1"/>
  <c r="D54" i="1"/>
  <c r="G56" i="1"/>
  <c r="G41" i="1" l="1"/>
  <c r="G32" i="1" l="1"/>
  <c r="D23" i="1"/>
  <c r="D26" i="1" l="1"/>
  <c r="E26" i="1" l="1"/>
  <c r="G42" i="1" l="1"/>
  <c r="D61" i="1" l="1"/>
  <c r="E23" i="1" l="1"/>
  <c r="G18" i="1"/>
  <c r="G9" i="1"/>
  <c r="G12" i="1"/>
  <c r="G14" i="1"/>
  <c r="G16" i="1"/>
  <c r="G17" i="1"/>
  <c r="E59" i="1" l="1"/>
  <c r="E61" i="1"/>
  <c r="E65" i="1" l="1"/>
  <c r="E21" i="1"/>
  <c r="E13" i="1" s="1"/>
  <c r="E6" i="1" s="1"/>
  <c r="E45" i="1" s="1"/>
  <c r="G11" i="1" l="1"/>
  <c r="G63" i="1"/>
  <c r="G62" i="1" l="1"/>
  <c r="E66" i="1" l="1"/>
  <c r="G61" i="1"/>
  <c r="G60" i="1" l="1"/>
  <c r="D59" i="1" l="1"/>
  <c r="D65" i="1" s="1"/>
  <c r="G59" i="1" l="1"/>
  <c r="G65" i="1"/>
  <c r="G58" i="1" l="1"/>
  <c r="G57" i="1" l="1"/>
  <c r="G55" i="1" l="1"/>
  <c r="G54" i="1" l="1"/>
  <c r="G53" i="1" l="1"/>
  <c r="G52" i="1" l="1"/>
  <c r="G50" i="1" l="1"/>
  <c r="G48" i="1" l="1"/>
  <c r="G47" i="1" l="1"/>
  <c r="G40" i="1" l="1"/>
  <c r="G39" i="1" l="1"/>
  <c r="G37" i="1" l="1"/>
  <c r="G35" i="1" l="1"/>
  <c r="G31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G7" i="1"/>
  <c r="D45" i="1" l="1"/>
  <c r="G6" i="1"/>
  <c r="G43" i="1"/>
  <c r="G45" i="1" l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<sst xmlns="http://schemas.openxmlformats.org/spreadsheetml/2006/main" count="68" uniqueCount="68">
  <si>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</si>
  <si>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</si>
  <si>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</si>
  <si>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</si>
  <si>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</si>
  <si>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</si>
  <si>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</si>
  <si>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</si>
  <si>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</si>
  <si>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</si>
  <si>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</si>
  <si>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</si>
  <si>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</si>
  <si>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</si>
  <si>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</si>
  <si>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</si>
  <si>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</si>
  <si>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</si>
  <si>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</si>
  <si>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</si>
  <si>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</si>
  <si>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</si>
  <si>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</si>
  <si>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</si>
  <si>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</si>
  <si>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</si>
  <si>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</si>
  <si>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</si>
  <si>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</si>
  <si>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</si>
  <si>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</si>
  <si>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</si>
  <si>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</si>
  <si>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</si>
  <si>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</si>
  <si>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</si>
  <si>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</si>
  <si>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</si>
  <si>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Дотации бюджетам сельских поселений на поддержку мер по обеспечению сбалансированности бюджетов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</si>
  <si>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</si>
  <si>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</si>
  <si>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</si>
  <si>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</si>
  <si>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</si>
  <si>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</si>
  <si>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</si>
  <si>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</si>
  <si>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</si>
  <si>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</si>
  <si>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</si>
  <si>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</si>
  <si>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</si>
  <si>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План 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</si>
  <si>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организации,порлученных физическим лицом -  налоговым резидентом Российской Федерации в виде девидентов ( в части суммы налога, не превышающей 650 тысяч рублей за налоговыепериоды до 1 января 2025 года, а также в части суммы налога, не превышающей 312 тыясч рублейза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</si>
  <si>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 ( в части суммы налога не превышающей 650 тысяч рублей за налоговые периоды до 1 января 2025 года, а также в части суммы налога, не превышающей 312 тыся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</si>
  <si>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диведентов) 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 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</si>
  <si>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 сумма платежа ( перерасчеиы, недомка и задолженность по соответствующему платежу, в том числе по отмененному)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</si>
  <si>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</si>
  <si>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Доходы, получаемые в виде арендной платы, а также средства от проадажи права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</si>
  <si>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</si>
  <si>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</si>
  <si>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</si>
  <si>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Обеспечение проведения выборов и референдумов</t>
  </si>
  <si>
    <t>ПРОЧИЕ НЕНАЛОГОВЫЕ РАСХОДЫ</t>
  </si>
  <si>
    <t>Невыясненные поступления, зачисляемые в бюджеты сельских поселений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</si>
  <si>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15.10.2025 № 156 </t>
  </si>
  <si>
    <t>Отчет об исполнении бюджета муниципального образования 
Второвское Камешковского района 
на 01 октября 2025 года (тыс.руб.)</t>
  </si>
  <si>
    <t>Исполнено 
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</si>
</sst>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topLeftCell="A59" workbookViewId="0">
      <selection activeCell="J57" sqref="J57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48" t="s">
        <v>65</v>
      </c>
      <c r="E1" s="48"/>
      <c r="F1" s="48"/>
      <c r="G1" s="48"/>
      <c r="H1" s="48"/>
    </row>
    <row r="2" spans="1:8" ht="1.5" hidden="1" customHeight="1" x14ac:dyDescent="0.25"/>
    <row r="3" spans="1:8" ht="53.25" customHeight="1" x14ac:dyDescent="0.25">
      <c r="A3" s="89" t="s">
        <v>66</v>
      </c>
      <c r="B3" s="89"/>
      <c r="C3" s="89"/>
      <c r="D3" s="89"/>
      <c r="E3" s="89"/>
      <c r="F3" s="89"/>
      <c r="G3" s="89"/>
      <c r="H3" s="89"/>
    </row>
    <row r="4" spans="1:8" ht="34.5" customHeight="1" x14ac:dyDescent="0.25">
      <c r="A4" s="90" t="s">
        <v>0</v>
      </c>
      <c r="B4" s="91"/>
      <c r="C4" s="92"/>
      <c r="D4" s="2" t="s">
        <v>52</v>
      </c>
      <c r="E4" s="49" t="s">
        <v>67</v>
      </c>
      <c r="F4" s="50"/>
      <c r="G4" s="49" t="s">
        <v>40</v>
      </c>
      <c r="H4" s="50"/>
    </row>
    <row r="5" spans="1:8" ht="18.75" customHeight="1" thickBot="1" x14ac:dyDescent="0.3">
      <c r="A5" s="51">
        <v>1</v>
      </c>
      <c r="B5" s="64"/>
      <c r="C5" s="52"/>
      <c r="D5" s="1">
        <v>2</v>
      </c>
      <c r="E5" s="51">
        <v>3</v>
      </c>
      <c r="F5" s="52"/>
      <c r="G5" s="51">
        <v>4</v>
      </c>
      <c r="H5" s="52"/>
    </row>
    <row r="6" spans="1:8" ht="28.5" customHeight="1" thickBot="1" x14ac:dyDescent="0.3">
      <c r="A6" s="65" t="s">
        <v>47</v>
      </c>
      <c r="B6" s="66"/>
      <c r="C6" s="67"/>
      <c r="D6" s="9">
        <f>D7+D13+D15+D21+D23+D26+D29+D32</f>
        <v>11960.7</v>
      </c>
      <c r="E6" s="60">
        <f>E7+E13+E15+E21+E23+E26+E29+E32+E19+E33</f>
        <v>6152.3</v>
      </c>
      <c r="F6" s="61"/>
      <c r="G6" s="62">
        <f>E6/D6%</f>
        <v>51.437624888175435</v>
      </c>
      <c r="H6" s="63"/>
    </row>
    <row r="7" spans="1:8" ht="19.5" customHeight="1" thickBot="1" x14ac:dyDescent="0.3">
      <c r="A7" s="54" t="s">
        <v>1</v>
      </c>
      <c r="B7" s="55"/>
      <c r="C7" s="56"/>
      <c r="D7" s="4">
        <f>D8</f>
        <v>1374.3</v>
      </c>
      <c r="E7" s="62">
        <f>E8</f>
        <v>1119.1999999999998</v>
      </c>
      <c r="F7" s="68"/>
      <c r="G7" s="62">
        <f>E7/D7%</f>
        <v>81.437822891653923</v>
      </c>
      <c r="H7" s="63"/>
    </row>
    <row r="8" spans="1:8" ht="22.5" customHeight="1" x14ac:dyDescent="0.25">
      <c r="A8" s="57" t="s">
        <v>2</v>
      </c>
      <c r="B8" s="58"/>
      <c r="C8" s="59"/>
      <c r="D8" s="5">
        <f>D9+D11+D12+D10</f>
        <v>1374.3</v>
      </c>
      <c r="E8" s="72">
        <f>E9+E11+E12+E10</f>
        <v>1119.1999999999998</v>
      </c>
      <c r="F8" s="73"/>
      <c r="G8" s="74">
        <f t="shared" ref="G8:G65" si="0">E8/D8%</f>
        <v>81.437822891653923</v>
      </c>
      <c r="H8" s="75"/>
    </row>
    <row r="9" spans="1:8" ht="250.8" customHeight="1" x14ac:dyDescent="0.25">
      <c r="A9" s="25" t="s">
        <v>53</v>
      </c>
      <c r="B9" s="26"/>
      <c r="C9" s="27"/>
      <c r="D9" s="6">
        <v>1234.3</v>
      </c>
      <c r="E9" s="30">
        <v>1033.0999999999999</v>
      </c>
      <c r="F9" s="31"/>
      <c r="G9" s="30">
        <f t="shared" si="0"/>
        <v>83.699262740014575</v>
      </c>
      <c r="H9" s="31"/>
    </row>
    <row r="10" spans="1:8" ht="168" customHeight="1" x14ac:dyDescent="0.25">
      <c r="A10" s="25" t="s">
        <v>54</v>
      </c>
      <c r="B10" s="26"/>
      <c r="C10" s="27"/>
      <c r="D10" s="6">
        <v>30</v>
      </c>
      <c r="E10" s="30">
        <v>2.8</v>
      </c>
      <c r="F10" s="31"/>
      <c r="G10" s="30">
        <f t="shared" ref="G10" si="1">E10/D10%</f>
        <v>9.3333333333333339</v>
      </c>
      <c r="H10" s="31"/>
    </row>
    <row r="11" spans="1:8" ht="170.4" customHeight="1" x14ac:dyDescent="0.25">
      <c r="A11" s="25" t="s">
        <v>55</v>
      </c>
      <c r="B11" s="26"/>
      <c r="C11" s="27"/>
      <c r="D11" s="6">
        <v>30</v>
      </c>
      <c r="E11" s="30">
        <v>17.5</v>
      </c>
      <c r="F11" s="31"/>
      <c r="G11" s="30">
        <f t="shared" si="0"/>
        <v>58.333333333333336</v>
      </c>
      <c r="H11" s="31"/>
    </row>
    <row r="12" spans="1:8" ht="126.6" customHeight="1" x14ac:dyDescent="0.25">
      <c r="A12" s="78" t="s">
        <v>56</v>
      </c>
      <c r="B12" s="79"/>
      <c r="C12" s="80"/>
      <c r="D12" s="7">
        <v>80</v>
      </c>
      <c r="E12" s="69">
        <v>65.8</v>
      </c>
      <c r="F12" s="70"/>
      <c r="G12" s="69">
        <f t="shared" si="0"/>
        <v>82.249999999999986</v>
      </c>
      <c r="H12" s="70"/>
    </row>
    <row r="13" spans="1:8" ht="19.5" customHeight="1" x14ac:dyDescent="0.25">
      <c r="A13" s="76" t="s">
        <v>3</v>
      </c>
      <c r="B13" s="76"/>
      <c r="C13" s="76"/>
      <c r="D13" s="21">
        <f t="shared" ref="D13:D59" si="2">D14</f>
        <v>93.8</v>
      </c>
      <c r="E13" s="77">
        <f t="shared" ref="E13:E59" si="3">E14</f>
        <v>62.7</v>
      </c>
      <c r="F13" s="77"/>
      <c r="G13" s="77">
        <f t="shared" si="0"/>
        <v>66.844349680170581</v>
      </c>
      <c r="H13" s="77"/>
    </row>
    <row r="14" spans="1:8" ht="55.5" customHeight="1" thickBot="1" x14ac:dyDescent="0.3">
      <c r="A14" s="93" t="s">
        <v>41</v>
      </c>
      <c r="B14" s="39"/>
      <c r="C14" s="40"/>
      <c r="D14" s="8">
        <v>93.8</v>
      </c>
      <c r="E14" s="46">
        <v>62.7</v>
      </c>
      <c r="F14" s="47"/>
      <c r="G14" s="46">
        <f t="shared" si="0"/>
        <v>66.844349680170581</v>
      </c>
      <c r="H14" s="53"/>
    </row>
    <row r="15" spans="1:8" ht="19.5" customHeight="1" thickBot="1" x14ac:dyDescent="0.3">
      <c r="A15" s="54" t="s">
        <v>4</v>
      </c>
      <c r="B15" s="55"/>
      <c r="C15" s="56"/>
      <c r="D15" s="9">
        <f>D16+D17+D18</f>
        <v>9280</v>
      </c>
      <c r="E15" s="60">
        <f>E16+E17+E18</f>
        <v>4150.8</v>
      </c>
      <c r="F15" s="61"/>
      <c r="G15" s="62">
        <f t="shared" si="0"/>
        <v>44.728448275862071</v>
      </c>
      <c r="H15" s="63"/>
    </row>
    <row r="16" spans="1:8" ht="54" customHeight="1" x14ac:dyDescent="0.25">
      <c r="A16" s="57" t="s">
        <v>57</v>
      </c>
      <c r="B16" s="58"/>
      <c r="C16" s="59"/>
      <c r="D16" s="10">
        <v>1160</v>
      </c>
      <c r="E16" s="100">
        <v>1022.9</v>
      </c>
      <c r="F16" s="101"/>
      <c r="G16" s="74">
        <f t="shared" si="0"/>
        <v>88.181034482758619</v>
      </c>
      <c r="H16" s="75"/>
    </row>
    <row r="17" spans="1:8" ht="70.5" customHeight="1" x14ac:dyDescent="0.25">
      <c r="A17" s="25" t="s">
        <v>45</v>
      </c>
      <c r="B17" s="26"/>
      <c r="C17" s="27"/>
      <c r="D17" s="11">
        <v>3246</v>
      </c>
      <c r="E17" s="28">
        <v>1741.9</v>
      </c>
      <c r="F17" s="29"/>
      <c r="G17" s="30">
        <f t="shared" si="0"/>
        <v>53.66296980899569</v>
      </c>
      <c r="H17" s="31"/>
    </row>
    <row r="18" spans="1:8" ht="75" customHeight="1" x14ac:dyDescent="0.25">
      <c r="A18" s="25" t="s">
        <v>46</v>
      </c>
      <c r="B18" s="26"/>
      <c r="C18" s="27"/>
      <c r="D18" s="11">
        <v>4874</v>
      </c>
      <c r="E18" s="28">
        <v>1386</v>
      </c>
      <c r="F18" s="29"/>
      <c r="G18" s="30">
        <f t="shared" ref="G18" si="4">E18/D18%</f>
        <v>28.43660237997538</v>
      </c>
      <c r="H18" s="31"/>
    </row>
    <row r="19" spans="1:8" ht="37.200000000000003" customHeight="1" x14ac:dyDescent="0.25">
      <c r="A19" s="76" t="s">
        <v>48</v>
      </c>
      <c r="B19" s="76"/>
      <c r="C19" s="76"/>
      <c r="D19" s="11">
        <f>D20</f>
        <v>0</v>
      </c>
      <c r="E19" s="28">
        <f>E20</f>
        <v>0</v>
      </c>
      <c r="F19" s="29"/>
      <c r="G19" s="30"/>
      <c r="H19" s="31"/>
    </row>
    <row r="20" spans="1:8" ht="45.6" customHeight="1" x14ac:dyDescent="0.25">
      <c r="A20" s="25" t="s">
        <v>49</v>
      </c>
      <c r="B20" s="26"/>
      <c r="C20" s="27"/>
      <c r="D20" s="11"/>
      <c r="E20" s="71">
        <v>0</v>
      </c>
      <c r="F20" s="71"/>
      <c r="G20" s="30"/>
      <c r="H20" s="31"/>
    </row>
    <row r="21" spans="1:8" ht="19.5" customHeight="1" thickBot="1" x14ac:dyDescent="0.3">
      <c r="A21" s="94" t="s">
        <v>5</v>
      </c>
      <c r="B21" s="95"/>
      <c r="C21" s="96"/>
      <c r="D21" s="16">
        <f t="shared" si="2"/>
        <v>3</v>
      </c>
      <c r="E21" s="85">
        <f t="shared" si="3"/>
        <v>1.8</v>
      </c>
      <c r="F21" s="102"/>
      <c r="G21" s="85">
        <f t="shared" si="0"/>
        <v>60.000000000000007</v>
      </c>
      <c r="H21" s="86"/>
    </row>
    <row r="22" spans="1:8" ht="97.5" customHeight="1" thickBot="1" x14ac:dyDescent="0.3">
      <c r="A22" s="38" t="s">
        <v>42</v>
      </c>
      <c r="B22" s="39"/>
      <c r="C22" s="40"/>
      <c r="D22" s="8">
        <v>3</v>
      </c>
      <c r="E22" s="46">
        <v>1.8</v>
      </c>
      <c r="F22" s="47"/>
      <c r="G22" s="46">
        <f t="shared" si="0"/>
        <v>60.000000000000007</v>
      </c>
      <c r="H22" s="47"/>
    </row>
    <row r="23" spans="1:8" ht="51.75" customHeight="1" thickBot="1" x14ac:dyDescent="0.3">
      <c r="A23" s="97" t="s">
        <v>6</v>
      </c>
      <c r="B23" s="98"/>
      <c r="C23" s="99"/>
      <c r="D23" s="4">
        <f>D24+D25</f>
        <v>548.5</v>
      </c>
      <c r="E23" s="62">
        <f>E24+E25</f>
        <v>428</v>
      </c>
      <c r="F23" s="68"/>
      <c r="G23" s="62">
        <f t="shared" si="0"/>
        <v>78.030993618960792</v>
      </c>
      <c r="H23" s="63"/>
    </row>
    <row r="24" spans="1:8" ht="78.599999999999994" customHeight="1" x14ac:dyDescent="0.25">
      <c r="A24" s="57" t="s">
        <v>58</v>
      </c>
      <c r="B24" s="58"/>
      <c r="C24" s="59"/>
      <c r="D24" s="5">
        <v>76.599999999999994</v>
      </c>
      <c r="E24" s="74">
        <v>49.8</v>
      </c>
      <c r="F24" s="75"/>
      <c r="G24" s="74">
        <f t="shared" si="0"/>
        <v>65.013054830287217</v>
      </c>
      <c r="H24" s="75"/>
    </row>
    <row r="25" spans="1:8" ht="85.5" customHeight="1" thickBot="1" x14ac:dyDescent="0.3">
      <c r="A25" s="78" t="s">
        <v>7</v>
      </c>
      <c r="B25" s="79"/>
      <c r="C25" s="80"/>
      <c r="D25" s="7">
        <v>471.9</v>
      </c>
      <c r="E25" s="69">
        <v>378.2</v>
      </c>
      <c r="F25" s="70"/>
      <c r="G25" s="69">
        <f t="shared" si="0"/>
        <v>80.144098325916517</v>
      </c>
      <c r="H25" s="70"/>
    </row>
    <row r="26" spans="1:8" ht="38.4" customHeight="1" thickBot="1" x14ac:dyDescent="0.3">
      <c r="A26" s="97" t="s">
        <v>8</v>
      </c>
      <c r="B26" s="98"/>
      <c r="C26" s="99"/>
      <c r="D26" s="4">
        <f>D27+D28</f>
        <v>390.5</v>
      </c>
      <c r="E26" s="62">
        <f>E27+E28</f>
        <v>364.59999999999997</v>
      </c>
      <c r="F26" s="68"/>
      <c r="G26" s="62">
        <f t="shared" si="0"/>
        <v>93.367477592829701</v>
      </c>
      <c r="H26" s="63"/>
    </row>
    <row r="27" spans="1:8" ht="33.75" customHeight="1" x14ac:dyDescent="0.25">
      <c r="A27" s="38" t="s">
        <v>9</v>
      </c>
      <c r="B27" s="39"/>
      <c r="C27" s="40"/>
      <c r="D27" s="8">
        <v>323.3</v>
      </c>
      <c r="E27" s="46">
        <v>325.39999999999998</v>
      </c>
      <c r="F27" s="47"/>
      <c r="G27" s="46">
        <f t="shared" si="0"/>
        <v>100.64955150015464</v>
      </c>
      <c r="H27" s="47"/>
    </row>
    <row r="28" spans="1:8" ht="41.4" customHeight="1" thickBot="1" x14ac:dyDescent="0.3">
      <c r="A28" s="116" t="s">
        <v>59</v>
      </c>
      <c r="B28" s="117"/>
      <c r="C28" s="118"/>
      <c r="D28" s="7">
        <v>67.2</v>
      </c>
      <c r="E28" s="124">
        <v>39.200000000000003</v>
      </c>
      <c r="F28" s="124"/>
      <c r="G28" s="46">
        <f t="shared" ref="G28" si="5">E28/D28%</f>
        <v>58.333333333333336</v>
      </c>
      <c r="H28" s="47"/>
    </row>
    <row r="29" spans="1:8" ht="36.75" customHeight="1" thickBot="1" x14ac:dyDescent="0.3">
      <c r="A29" s="32" t="s">
        <v>10</v>
      </c>
      <c r="B29" s="33"/>
      <c r="C29" s="34"/>
      <c r="D29" s="18">
        <f>D31+D30</f>
        <v>254.60000000000002</v>
      </c>
      <c r="E29" s="35">
        <f>E31+E30</f>
        <v>0</v>
      </c>
      <c r="F29" s="37"/>
      <c r="G29" s="35">
        <f t="shared" si="0"/>
        <v>0</v>
      </c>
      <c r="H29" s="36"/>
    </row>
    <row r="30" spans="1:8" ht="96" customHeight="1" thickBot="1" x14ac:dyDescent="0.3">
      <c r="A30" s="25" t="s">
        <v>50</v>
      </c>
      <c r="B30" s="26"/>
      <c r="C30" s="27"/>
      <c r="D30" s="17">
        <v>34.299999999999997</v>
      </c>
      <c r="E30" s="30">
        <v>0</v>
      </c>
      <c r="F30" s="31"/>
      <c r="G30" s="83">
        <f t="shared" ref="G30" si="6">E30/D30%</f>
        <v>0</v>
      </c>
      <c r="H30" s="84"/>
    </row>
    <row r="31" spans="1:8" ht="64.5" customHeight="1" thickBot="1" x14ac:dyDescent="0.3">
      <c r="A31" s="38" t="s">
        <v>11</v>
      </c>
      <c r="B31" s="39"/>
      <c r="C31" s="40"/>
      <c r="D31" s="8">
        <v>220.3</v>
      </c>
      <c r="E31" s="46">
        <v>0</v>
      </c>
      <c r="F31" s="47"/>
      <c r="G31" s="46">
        <f t="shared" si="0"/>
        <v>0</v>
      </c>
      <c r="H31" s="47"/>
    </row>
    <row r="32" spans="1:8" ht="19.5" customHeight="1" x14ac:dyDescent="0.25">
      <c r="A32" s="32" t="s">
        <v>43</v>
      </c>
      <c r="B32" s="33"/>
      <c r="C32" s="34"/>
      <c r="D32" s="24">
        <v>16</v>
      </c>
      <c r="E32" s="35">
        <v>25.2</v>
      </c>
      <c r="F32" s="37"/>
      <c r="G32" s="35">
        <f t="shared" si="0"/>
        <v>157.5</v>
      </c>
      <c r="H32" s="36"/>
    </row>
    <row r="33" spans="1:8" ht="19.5" customHeight="1" x14ac:dyDescent="0.25">
      <c r="A33" s="41" t="s">
        <v>63</v>
      </c>
      <c r="B33" s="42"/>
      <c r="C33" s="43"/>
      <c r="D33" s="22"/>
      <c r="E33" s="44">
        <f>E34</f>
        <v>0</v>
      </c>
      <c r="F33" s="45"/>
      <c r="G33" s="44"/>
      <c r="H33" s="45"/>
    </row>
    <row r="34" spans="1:8" ht="33" customHeight="1" x14ac:dyDescent="0.25">
      <c r="A34" s="26" t="s">
        <v>64</v>
      </c>
      <c r="B34" s="26"/>
      <c r="C34" s="27"/>
      <c r="D34" s="23"/>
      <c r="E34" s="30">
        <v>0</v>
      </c>
      <c r="F34" s="31"/>
      <c r="G34" s="44"/>
      <c r="H34" s="45"/>
    </row>
    <row r="35" spans="1:8" ht="55.2" customHeight="1" thickBot="1" x14ac:dyDescent="0.3">
      <c r="A35" s="78" t="s">
        <v>60</v>
      </c>
      <c r="B35" s="79"/>
      <c r="C35" s="80"/>
      <c r="D35" s="7">
        <v>16</v>
      </c>
      <c r="E35" s="69">
        <v>25.2</v>
      </c>
      <c r="F35" s="70"/>
      <c r="G35" s="69">
        <f t="shared" si="0"/>
        <v>157.5</v>
      </c>
      <c r="H35" s="70"/>
    </row>
    <row r="36" spans="1:8" ht="19.5" customHeight="1" thickBot="1" x14ac:dyDescent="0.3">
      <c r="A36" s="87" t="s">
        <v>12</v>
      </c>
      <c r="B36" s="88"/>
      <c r="C36" s="88"/>
      <c r="D36" s="9">
        <f>D37+D39+D40+D42+D41+D38+D43</f>
        <v>52539.299999999996</v>
      </c>
      <c r="E36" s="60">
        <f>E37+E39+E40+E42+E41+E38+E43</f>
        <v>26824.099999999995</v>
      </c>
      <c r="F36" s="61"/>
      <c r="G36" s="62">
        <f t="shared" si="0"/>
        <v>51.055305266724147</v>
      </c>
      <c r="H36" s="63"/>
    </row>
    <row r="37" spans="1:8" ht="37.799999999999997" customHeight="1" x14ac:dyDescent="0.25">
      <c r="A37" s="57" t="s">
        <v>61</v>
      </c>
      <c r="B37" s="58"/>
      <c r="C37" s="59"/>
      <c r="D37" s="10">
        <v>20962</v>
      </c>
      <c r="E37" s="100">
        <v>15723</v>
      </c>
      <c r="F37" s="101"/>
      <c r="G37" s="74">
        <f t="shared" si="0"/>
        <v>75.007155805743722</v>
      </c>
      <c r="H37" s="75"/>
    </row>
    <row r="38" spans="1:8" ht="33.75" customHeight="1" x14ac:dyDescent="0.25">
      <c r="A38" s="25" t="s">
        <v>38</v>
      </c>
      <c r="B38" s="26"/>
      <c r="C38" s="27"/>
      <c r="D38" s="10">
        <v>3806.1</v>
      </c>
      <c r="E38" s="28">
        <v>3458.1</v>
      </c>
      <c r="F38" s="29"/>
      <c r="G38" s="30">
        <f t="shared" ref="G38" si="7">E38/D38%</f>
        <v>90.856782533301796</v>
      </c>
      <c r="H38" s="31"/>
    </row>
    <row r="39" spans="1:8" ht="28.2" customHeight="1" x14ac:dyDescent="0.25">
      <c r="A39" s="25" t="s">
        <v>13</v>
      </c>
      <c r="B39" s="26"/>
      <c r="C39" s="27"/>
      <c r="D39" s="11">
        <v>26660.6</v>
      </c>
      <c r="E39" s="28">
        <v>7045.1</v>
      </c>
      <c r="F39" s="29"/>
      <c r="G39" s="30">
        <f t="shared" si="0"/>
        <v>26.425136718603483</v>
      </c>
      <c r="H39" s="31"/>
    </row>
    <row r="40" spans="1:8" ht="53.25" customHeight="1" x14ac:dyDescent="0.25">
      <c r="A40" s="78" t="s">
        <v>14</v>
      </c>
      <c r="B40" s="79"/>
      <c r="C40" s="80"/>
      <c r="D40" s="12">
        <v>419.6</v>
      </c>
      <c r="E40" s="114">
        <v>25.3</v>
      </c>
      <c r="F40" s="115"/>
      <c r="G40" s="69">
        <f t="shared" si="0"/>
        <v>6.0295519542421347</v>
      </c>
      <c r="H40" s="70"/>
    </row>
    <row r="41" spans="1:8" ht="47.4" customHeight="1" x14ac:dyDescent="0.25">
      <c r="A41" s="25" t="s">
        <v>36</v>
      </c>
      <c r="B41" s="26"/>
      <c r="C41" s="27"/>
      <c r="D41" s="7">
        <v>65.400000000000006</v>
      </c>
      <c r="E41" s="30">
        <v>47</v>
      </c>
      <c r="F41" s="31"/>
      <c r="G41" s="30">
        <f t="shared" ref="G41" si="8">E41/D41%</f>
        <v>71.86544342507645</v>
      </c>
      <c r="H41" s="31"/>
    </row>
    <row r="42" spans="1:8" ht="33.75" customHeight="1" thickBot="1" x14ac:dyDescent="0.3">
      <c r="A42" s="78" t="s">
        <v>44</v>
      </c>
      <c r="B42" s="79"/>
      <c r="C42" s="80"/>
      <c r="D42" s="7">
        <v>455.6</v>
      </c>
      <c r="E42" s="124">
        <v>355.6</v>
      </c>
      <c r="F42" s="124"/>
      <c r="G42" s="124">
        <f t="shared" ref="G42" si="9">E42/D42%</f>
        <v>78.050921861281836</v>
      </c>
      <c r="H42" s="124"/>
    </row>
    <row r="43" spans="1:8" ht="19.5" customHeight="1" thickBot="1" x14ac:dyDescent="0.3">
      <c r="A43" s="97" t="s">
        <v>15</v>
      </c>
      <c r="B43" s="98"/>
      <c r="C43" s="99"/>
      <c r="D43" s="4">
        <f>D44</f>
        <v>170</v>
      </c>
      <c r="E43" s="62">
        <f>E44</f>
        <v>170</v>
      </c>
      <c r="F43" s="68"/>
      <c r="G43" s="122">
        <f t="shared" si="0"/>
        <v>100</v>
      </c>
      <c r="H43" s="123"/>
    </row>
    <row r="44" spans="1:8" ht="33.75" customHeight="1" thickBot="1" x14ac:dyDescent="0.3">
      <c r="A44" s="38" t="s">
        <v>16</v>
      </c>
      <c r="B44" s="39"/>
      <c r="C44" s="40"/>
      <c r="D44" s="8">
        <v>170</v>
      </c>
      <c r="E44" s="46">
        <v>170</v>
      </c>
      <c r="F44" s="47"/>
      <c r="G44" s="122">
        <f t="shared" ref="G44" si="10">E44/D44%</f>
        <v>100</v>
      </c>
      <c r="H44" s="123"/>
    </row>
    <row r="45" spans="1:8" ht="19.5" customHeight="1" thickBot="1" x14ac:dyDescent="0.3">
      <c r="A45" s="65" t="s">
        <v>17</v>
      </c>
      <c r="B45" s="66"/>
      <c r="C45" s="67"/>
      <c r="D45" s="9">
        <f>D36+D6</f>
        <v>64500</v>
      </c>
      <c r="E45" s="60">
        <f>E36+E6</f>
        <v>32976.399999999994</v>
      </c>
      <c r="F45" s="61"/>
      <c r="G45" s="62">
        <f t="shared" si="0"/>
        <v>51.126201550387584</v>
      </c>
      <c r="H45" s="63"/>
    </row>
    <row r="46" spans="1:8" ht="34.5" customHeight="1" thickBot="1" x14ac:dyDescent="0.3">
      <c r="A46" s="65" t="s">
        <v>18</v>
      </c>
      <c r="B46" s="66"/>
      <c r="C46" s="67"/>
      <c r="D46" s="13"/>
      <c r="E46" s="81"/>
      <c r="F46" s="82"/>
      <c r="G46" s="83"/>
      <c r="H46" s="84"/>
    </row>
    <row r="47" spans="1:8" ht="19.5" customHeight="1" thickBot="1" x14ac:dyDescent="0.3">
      <c r="A47" s="97" t="s">
        <v>19</v>
      </c>
      <c r="B47" s="98"/>
      <c r="C47" s="99"/>
      <c r="D47" s="9">
        <f>D48+D50+D49</f>
        <v>6507</v>
      </c>
      <c r="E47" s="60">
        <f>E48+E50</f>
        <v>4556.6000000000004</v>
      </c>
      <c r="F47" s="61"/>
      <c r="G47" s="62">
        <f t="shared" si="0"/>
        <v>70.02612571077303</v>
      </c>
      <c r="H47" s="63"/>
    </row>
    <row r="48" spans="1:8" ht="65.25" customHeight="1" x14ac:dyDescent="0.25">
      <c r="A48" s="57" t="s">
        <v>20</v>
      </c>
      <c r="B48" s="58"/>
      <c r="C48" s="59"/>
      <c r="D48" s="10">
        <v>4281.6000000000004</v>
      </c>
      <c r="E48" s="100">
        <v>3082.5</v>
      </c>
      <c r="F48" s="101"/>
      <c r="G48" s="74">
        <f t="shared" si="0"/>
        <v>71.994114349775785</v>
      </c>
      <c r="H48" s="75"/>
    </row>
    <row r="49" spans="1:8" ht="24" customHeight="1" x14ac:dyDescent="0.25">
      <c r="A49" s="25" t="s">
        <v>62</v>
      </c>
      <c r="B49" s="26"/>
      <c r="C49" s="27"/>
      <c r="D49" s="14">
        <v>0</v>
      </c>
      <c r="E49" s="28">
        <v>0</v>
      </c>
      <c r="F49" s="29"/>
      <c r="G49" s="74" t="e">
        <f t="shared" ref="G49" si="11">E49/D49%</f>
        <v>#DIV/0!</v>
      </c>
      <c r="H49" s="75"/>
    </row>
    <row r="50" spans="1:8" ht="19.5" customHeight="1" x14ac:dyDescent="0.25">
      <c r="A50" s="127" t="s">
        <v>21</v>
      </c>
      <c r="B50" s="128"/>
      <c r="C50" s="129"/>
      <c r="D50" s="12">
        <v>2225.4</v>
      </c>
      <c r="E50" s="114">
        <v>1474.1</v>
      </c>
      <c r="F50" s="115"/>
      <c r="G50" s="69">
        <f t="shared" si="0"/>
        <v>66.239777118720227</v>
      </c>
      <c r="H50" s="70"/>
    </row>
    <row r="51" spans="1:8" ht="19.5" customHeight="1" x14ac:dyDescent="0.25">
      <c r="A51" s="130" t="s">
        <v>51</v>
      </c>
      <c r="B51" s="130"/>
      <c r="C51" s="130"/>
      <c r="D51" s="19">
        <v>30</v>
      </c>
      <c r="E51" s="131">
        <v>0</v>
      </c>
      <c r="F51" s="131"/>
      <c r="G51" s="77">
        <f t="shared" ref="G51" si="12">E51/D51%</f>
        <v>0</v>
      </c>
      <c r="H51" s="77"/>
    </row>
    <row r="52" spans="1:8" ht="19.5" customHeight="1" thickBot="1" x14ac:dyDescent="0.3">
      <c r="A52" s="94" t="s">
        <v>22</v>
      </c>
      <c r="B52" s="95"/>
      <c r="C52" s="96"/>
      <c r="D52" s="20">
        <v>419.6</v>
      </c>
      <c r="E52" s="132">
        <v>25.3</v>
      </c>
      <c r="F52" s="133"/>
      <c r="G52" s="85">
        <f t="shared" si="0"/>
        <v>6.0295519542421347</v>
      </c>
      <c r="H52" s="86"/>
    </row>
    <row r="53" spans="1:8" ht="35.25" customHeight="1" thickBot="1" x14ac:dyDescent="0.3">
      <c r="A53" s="97" t="s">
        <v>23</v>
      </c>
      <c r="B53" s="98"/>
      <c r="C53" s="99"/>
      <c r="D53" s="9">
        <v>708</v>
      </c>
      <c r="E53" s="60">
        <v>362.3</v>
      </c>
      <c r="F53" s="61"/>
      <c r="G53" s="62">
        <f t="shared" si="0"/>
        <v>51.172316384180789</v>
      </c>
      <c r="H53" s="63"/>
    </row>
    <row r="54" spans="1:8" ht="19.5" customHeight="1" thickBot="1" x14ac:dyDescent="0.3">
      <c r="A54" s="97" t="s">
        <v>24</v>
      </c>
      <c r="B54" s="98"/>
      <c r="C54" s="99"/>
      <c r="D54" s="9">
        <f>D55+D56+D57+D58</f>
        <v>43467.199999999997</v>
      </c>
      <c r="E54" s="60">
        <f t="shared" ref="E54" si="13">E55+E56+E57+E58</f>
        <v>16355.7</v>
      </c>
      <c r="F54" s="61"/>
      <c r="G54" s="62">
        <f t="shared" si="0"/>
        <v>37.627682482423531</v>
      </c>
      <c r="H54" s="63"/>
    </row>
    <row r="55" spans="1:8" ht="19.5" customHeight="1" x14ac:dyDescent="0.25">
      <c r="A55" s="104" t="s">
        <v>25</v>
      </c>
      <c r="B55" s="105"/>
      <c r="C55" s="106"/>
      <c r="D55" s="10">
        <v>14960.7</v>
      </c>
      <c r="E55" s="100">
        <v>1328.1</v>
      </c>
      <c r="F55" s="101"/>
      <c r="G55" s="74">
        <f t="shared" si="0"/>
        <v>8.877258417052678</v>
      </c>
      <c r="H55" s="75"/>
    </row>
    <row r="56" spans="1:8" ht="19.5" customHeight="1" x14ac:dyDescent="0.25">
      <c r="A56" s="134" t="s">
        <v>37</v>
      </c>
      <c r="B56" s="135"/>
      <c r="C56" s="136"/>
      <c r="D56" s="10">
        <v>321.8</v>
      </c>
      <c r="E56" s="28">
        <v>306</v>
      </c>
      <c r="F56" s="29"/>
      <c r="G56" s="30">
        <f t="shared" ref="G56" si="14">E56/D56%</f>
        <v>95.090118085767557</v>
      </c>
      <c r="H56" s="31"/>
    </row>
    <row r="57" spans="1:8" ht="19.5" customHeight="1" x14ac:dyDescent="0.25">
      <c r="A57" s="134" t="s">
        <v>26</v>
      </c>
      <c r="B57" s="135"/>
      <c r="C57" s="136"/>
      <c r="D57" s="11">
        <v>19389.099999999999</v>
      </c>
      <c r="E57" s="28">
        <v>9278.1</v>
      </c>
      <c r="F57" s="29"/>
      <c r="G57" s="30">
        <f t="shared" si="0"/>
        <v>47.852143730240194</v>
      </c>
      <c r="H57" s="31"/>
    </row>
    <row r="58" spans="1:8" ht="34.5" customHeight="1" thickBot="1" x14ac:dyDescent="0.3">
      <c r="A58" s="78" t="s">
        <v>27</v>
      </c>
      <c r="B58" s="79"/>
      <c r="C58" s="80"/>
      <c r="D58" s="12">
        <v>8795.6</v>
      </c>
      <c r="E58" s="114">
        <v>5443.5</v>
      </c>
      <c r="F58" s="115"/>
      <c r="G58" s="69">
        <f t="shared" si="0"/>
        <v>61.888898994952022</v>
      </c>
      <c r="H58" s="70"/>
    </row>
    <row r="59" spans="1:8" ht="19.5" customHeight="1" thickBot="1" x14ac:dyDescent="0.3">
      <c r="A59" s="54" t="s">
        <v>28</v>
      </c>
      <c r="B59" s="55"/>
      <c r="C59" s="56"/>
      <c r="D59" s="9">
        <f t="shared" si="2"/>
        <v>14713.3</v>
      </c>
      <c r="E59" s="60">
        <f t="shared" si="3"/>
        <v>9156.2999999999993</v>
      </c>
      <c r="F59" s="61"/>
      <c r="G59" s="62">
        <f t="shared" si="0"/>
        <v>62.231450456389801</v>
      </c>
      <c r="H59" s="63"/>
    </row>
    <row r="60" spans="1:8" ht="16.2" thickBot="1" x14ac:dyDescent="0.3">
      <c r="A60" s="119" t="s">
        <v>29</v>
      </c>
      <c r="B60" s="120"/>
      <c r="C60" s="121"/>
      <c r="D60" s="14">
        <v>14713.3</v>
      </c>
      <c r="E60" s="125">
        <v>9156.2999999999993</v>
      </c>
      <c r="F60" s="126"/>
      <c r="G60" s="46">
        <f t="shared" si="0"/>
        <v>62.231450456389801</v>
      </c>
      <c r="H60" s="47"/>
    </row>
    <row r="61" spans="1:8" ht="19.5" customHeight="1" thickBot="1" x14ac:dyDescent="0.3">
      <c r="A61" s="54" t="s">
        <v>30</v>
      </c>
      <c r="B61" s="55"/>
      <c r="C61" s="56"/>
      <c r="D61" s="9">
        <f>D62+D63</f>
        <v>654.9</v>
      </c>
      <c r="E61" s="60">
        <f>E62+E63</f>
        <v>485.3</v>
      </c>
      <c r="F61" s="61"/>
      <c r="G61" s="62">
        <f t="shared" si="0"/>
        <v>74.102916475797841</v>
      </c>
      <c r="H61" s="63"/>
    </row>
    <row r="62" spans="1:8" ht="15.6" x14ac:dyDescent="0.25">
      <c r="A62" s="104" t="s">
        <v>32</v>
      </c>
      <c r="B62" s="105"/>
      <c r="C62" s="106"/>
      <c r="D62" s="10">
        <v>634.9</v>
      </c>
      <c r="E62" s="100">
        <v>475.3</v>
      </c>
      <c r="F62" s="101"/>
      <c r="G62" s="74">
        <f t="shared" si="0"/>
        <v>74.86218302094818</v>
      </c>
      <c r="H62" s="75"/>
    </row>
    <row r="63" spans="1:8" ht="16.2" thickBot="1" x14ac:dyDescent="0.3">
      <c r="A63" s="111" t="s">
        <v>33</v>
      </c>
      <c r="B63" s="112"/>
      <c r="C63" s="113"/>
      <c r="D63" s="12">
        <v>20</v>
      </c>
      <c r="E63" s="114">
        <v>10</v>
      </c>
      <c r="F63" s="115"/>
      <c r="G63" s="69">
        <f t="shared" si="0"/>
        <v>50</v>
      </c>
      <c r="H63" s="70"/>
    </row>
    <row r="64" spans="1:8" ht="19.5" customHeight="1" thickBot="1" x14ac:dyDescent="0.3">
      <c r="A64" s="107" t="s">
        <v>31</v>
      </c>
      <c r="B64" s="108"/>
      <c r="C64" s="108"/>
      <c r="D64" s="15">
        <v>0</v>
      </c>
      <c r="E64" s="109">
        <v>0</v>
      </c>
      <c r="F64" s="110"/>
      <c r="G64" s="35"/>
      <c r="H64" s="36"/>
    </row>
    <row r="65" spans="1:8" ht="29.25" customHeight="1" thickBot="1" x14ac:dyDescent="0.3">
      <c r="A65" s="65" t="s">
        <v>34</v>
      </c>
      <c r="B65" s="66"/>
      <c r="C65" s="67"/>
      <c r="D65" s="9">
        <f>D47+D52+D53+D54+D59+D61+D51</f>
        <v>66499.999999999985</v>
      </c>
      <c r="E65" s="60">
        <f>E47+E52+E53+E54+E59+E61+E64</f>
        <v>30941.5</v>
      </c>
      <c r="F65" s="61"/>
      <c r="G65" s="62">
        <f t="shared" si="0"/>
        <v>46.528571428571439</v>
      </c>
      <c r="H65" s="63"/>
    </row>
    <row r="66" spans="1:8" ht="29.25" customHeight="1" thickBot="1" x14ac:dyDescent="0.3">
      <c r="A66" s="65" t="s">
        <v>35</v>
      </c>
      <c r="B66" s="66"/>
      <c r="C66" s="67"/>
      <c r="D66" s="9"/>
      <c r="E66" s="60">
        <f>E45-E65</f>
        <v>2034.8999999999942</v>
      </c>
      <c r="F66" s="61"/>
      <c r="G66" s="103" t="s">
        <v>39</v>
      </c>
      <c r="H66" s="63"/>
    </row>
  </sheetData>
  <mergeCells count="191">
    <mergeCell ref="A59:C59"/>
    <mergeCell ref="E59:F59"/>
    <mergeCell ref="G59:H59"/>
    <mergeCell ref="E17:F17"/>
    <mergeCell ref="G58:H58"/>
    <mergeCell ref="A52:C52"/>
    <mergeCell ref="E52:F52"/>
    <mergeCell ref="G52:H52"/>
    <mergeCell ref="A53:C53"/>
    <mergeCell ref="E53:F53"/>
    <mergeCell ref="G53:H53"/>
    <mergeCell ref="A54:C54"/>
    <mergeCell ref="E57:F57"/>
    <mergeCell ref="G57:H57"/>
    <mergeCell ref="E54:F54"/>
    <mergeCell ref="G54:H54"/>
    <mergeCell ref="A55:C55"/>
    <mergeCell ref="E55:F55"/>
    <mergeCell ref="G55:H55"/>
    <mergeCell ref="A57:C57"/>
    <mergeCell ref="A56:C56"/>
    <mergeCell ref="E56:F56"/>
    <mergeCell ref="E28:F28"/>
    <mergeCell ref="G27:H27"/>
    <mergeCell ref="E50:F50"/>
    <mergeCell ref="G50:H50"/>
    <mergeCell ref="A58:C58"/>
    <mergeCell ref="E58:F58"/>
    <mergeCell ref="G29:H29"/>
    <mergeCell ref="A37:C37"/>
    <mergeCell ref="E37:F37"/>
    <mergeCell ref="A35:C35"/>
    <mergeCell ref="E35:F35"/>
    <mergeCell ref="A43:C43"/>
    <mergeCell ref="E48:F48"/>
    <mergeCell ref="G48:H48"/>
    <mergeCell ref="A51:C51"/>
    <mergeCell ref="E51:F51"/>
    <mergeCell ref="G51:H51"/>
    <mergeCell ref="A49:C49"/>
    <mergeCell ref="G49:H49"/>
    <mergeCell ref="E49:F49"/>
    <mergeCell ref="A40:C40"/>
    <mergeCell ref="A31:C31"/>
    <mergeCell ref="E40:F40"/>
    <mergeCell ref="G40:H40"/>
    <mergeCell ref="G56:H56"/>
    <mergeCell ref="A60:C60"/>
    <mergeCell ref="E41:F41"/>
    <mergeCell ref="E43:F43"/>
    <mergeCell ref="A45:C45"/>
    <mergeCell ref="E45:F45"/>
    <mergeCell ref="G45:H45"/>
    <mergeCell ref="A46:C46"/>
    <mergeCell ref="A44:C44"/>
    <mergeCell ref="E44:F44"/>
    <mergeCell ref="G44:H44"/>
    <mergeCell ref="A42:C42"/>
    <mergeCell ref="G42:H42"/>
    <mergeCell ref="E42:F42"/>
    <mergeCell ref="G43:H43"/>
    <mergeCell ref="A47:C47"/>
    <mergeCell ref="E47:F47"/>
    <mergeCell ref="G47:H47"/>
    <mergeCell ref="A48:C48"/>
    <mergeCell ref="E60:F60"/>
    <mergeCell ref="G60:H60"/>
    <mergeCell ref="A50:C50"/>
    <mergeCell ref="A66:C66"/>
    <mergeCell ref="E66:F66"/>
    <mergeCell ref="G66:H66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E65:F65"/>
    <mergeCell ref="A65:C65"/>
    <mergeCell ref="G65:H65"/>
    <mergeCell ref="G15:H15"/>
    <mergeCell ref="E13:F13"/>
    <mergeCell ref="G18:H18"/>
    <mergeCell ref="A21:C21"/>
    <mergeCell ref="G24:H24"/>
    <mergeCell ref="E25:F25"/>
    <mergeCell ref="A26:C26"/>
    <mergeCell ref="A19:C19"/>
    <mergeCell ref="E16:F16"/>
    <mergeCell ref="G16:H16"/>
    <mergeCell ref="A23:C23"/>
    <mergeCell ref="E21:F21"/>
    <mergeCell ref="G25:H25"/>
    <mergeCell ref="E46:F46"/>
    <mergeCell ref="G46:H46"/>
    <mergeCell ref="G37:H37"/>
    <mergeCell ref="A38:C38"/>
    <mergeCell ref="E38:F38"/>
    <mergeCell ref="G38:H38"/>
    <mergeCell ref="E32:F32"/>
    <mergeCell ref="G31:H31"/>
    <mergeCell ref="G21:H21"/>
    <mergeCell ref="A22:C22"/>
    <mergeCell ref="E22:F22"/>
    <mergeCell ref="G22:H22"/>
    <mergeCell ref="A24:C24"/>
    <mergeCell ref="A36:C36"/>
    <mergeCell ref="E36:F36"/>
    <mergeCell ref="G36:H36"/>
    <mergeCell ref="G41:H41"/>
    <mergeCell ref="A41:C41"/>
    <mergeCell ref="E30:F30"/>
    <mergeCell ref="G30:H30"/>
    <mergeCell ref="E23:F23"/>
    <mergeCell ref="G23:H23"/>
    <mergeCell ref="E24:F24"/>
    <mergeCell ref="A25:C25"/>
    <mergeCell ref="E26:F26"/>
    <mergeCell ref="G26:H26"/>
    <mergeCell ref="A7:C7"/>
    <mergeCell ref="E7:F7"/>
    <mergeCell ref="G12:H12"/>
    <mergeCell ref="A11:C11"/>
    <mergeCell ref="E19:F19"/>
    <mergeCell ref="G19:H19"/>
    <mergeCell ref="A20:C20"/>
    <mergeCell ref="E20:F20"/>
    <mergeCell ref="G20:H20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A9:C9"/>
    <mergeCell ref="E9:F9"/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E6:F6"/>
    <mergeCell ref="G9:H9"/>
    <mergeCell ref="E11:F11"/>
    <mergeCell ref="G11:H11"/>
    <mergeCell ref="A3:H3"/>
    <mergeCell ref="A4:C4"/>
    <mergeCell ref="A17:C17"/>
    <mergeCell ref="A14:C14"/>
    <mergeCell ref="A39:C39"/>
    <mergeCell ref="E39:F39"/>
    <mergeCell ref="G39:H39"/>
    <mergeCell ref="A32:C32"/>
    <mergeCell ref="G32:H32"/>
    <mergeCell ref="E29:F29"/>
    <mergeCell ref="A27:C27"/>
    <mergeCell ref="A30:C30"/>
    <mergeCell ref="A33:C33"/>
    <mergeCell ref="E33:F33"/>
    <mergeCell ref="G33:H33"/>
    <mergeCell ref="G34:H34"/>
    <mergeCell ref="A34:C34"/>
    <mergeCell ref="E34:F34"/>
    <mergeCell ref="E31:F31"/>
    <mergeCell ref="A29:C29"/>
    <mergeCell ref="E27:F27"/>
    <mergeCell ref="A28:C28"/>
    <mergeCell ref="G35:H35"/>
    <mergeCell ref="G28:H28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2025-10-17T05:50:19Z</cp:lastPrinted>
  <dcterms:created xsi:type="dcterms:W3CDTF">2017-04-12T05:49:43Z</dcterms:created>
  <dcterms:modified xsi:type="dcterms:W3CDTF">2025-10-17T05:50:22Z</dcterms:modified>
</cp:coreProperties>
</file>